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Graf1" sheetId="2" r:id="rId2"/>
    <sheet name="Graf2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<sst xmlns="http://schemas.openxmlformats.org/spreadsheetml/2006/main" count="26" uniqueCount="26">
  <si>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</si>
  <si>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</si>
  <si>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</si>
  <si>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</si>
  <si>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</si>
  <si>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</si>
  <si>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</si>
  <si>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</si>
  <si>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</si>
  <si>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</si>
  <si>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</si>
  <si>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</si>
  <si>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</si>
  <si>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dr</t>
  </si>
  <si>
    <t>31.10.2011 - ESKO BOWLING CUP - soupeřem je tvůj průměr ...</t>
  </si>
  <si>
    <t>Čepelák</t>
  </si>
  <si>
    <t>Jeníček</t>
  </si>
  <si>
    <t>Kožíšková</t>
  </si>
  <si>
    <t>Lehnerová</t>
  </si>
  <si>
    <t>Chytka</t>
  </si>
  <si>
    <t>Mrviš</t>
  </si>
  <si>
    <t>Zikmund</t>
  </si>
  <si>
    <t>Pobuda</t>
  </si>
  <si>
    <t>Vosol</t>
  </si>
  <si>
    <t>Zikmundová</t>
  </si>
  <si>
    <t>Chytková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</si>
</sst>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3" borderId="6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165" fontId="2" fillId="4" borderId="6" xfId="0" applyNumberFormat="1" applyFont="1" applyFill="1" applyBorder="1" applyAlignment="1" applyProtection="1">
      <alignment horizontal="center"/>
      <protection/>
    </xf>
    <xf numFmtId="165" fontId="1" fillId="3" borderId="6" xfId="0" applyNumberFormat="1" applyFont="1" applyFill="1" applyBorder="1" applyAlignment="1" applyProtection="1">
      <alignment horizontal="right"/>
      <protection/>
    </xf>
    <xf numFmtId="0" fontId="3" fillId="6" borderId="6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4" fontId="2" fillId="0" borderId="7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1" fillId="3" borderId="6" xfId="0" applyFont="1" applyFill="1" applyBorder="1" applyAlignment="1" applyProtection="1">
      <alignment/>
      <protection locked="0"/>
    </xf>
    <xf numFmtId="0" fontId="1" fillId="7" borderId="6" xfId="0" applyFont="1" applyFill="1" applyBorder="1" applyAlignment="1" applyProtection="1">
      <alignment horizontal="center" vertical="center"/>
      <protection/>
    </xf>
    <xf numFmtId="14" fontId="7" fillId="2" borderId="8" xfId="0" applyNumberFormat="1" applyFont="1" applyFill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8" fillId="8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8" fillId="8" borderId="0" xfId="0" applyFon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181</c:v>
                </c:pt>
                <c:pt idx="1">
                  <c:v>168</c:v>
                </c:pt>
                <c:pt idx="2">
                  <c:v>212</c:v>
                </c:pt>
                <c:pt idx="3">
                  <c:v>179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84</c:v>
                </c:pt>
                <c:pt idx="1">
                  <c:v>101</c:v>
                </c:pt>
                <c:pt idx="2">
                  <c:v>113</c:v>
                </c:pt>
                <c:pt idx="3">
                  <c:v>100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'ESKO bowling'!$C$17</c:f>
              <c:strCache>
                <c:ptCount val="1"/>
                <c:pt idx="0">
                  <c:v>Zikmund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167</c:v>
                </c:pt>
                <c:pt idx="1">
                  <c:v>170</c:v>
                </c:pt>
                <c:pt idx="2">
                  <c:v>164</c:v>
                </c:pt>
                <c:pt idx="3">
                  <c:v>148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'ESKO bowling'!$C$18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150</c:v>
                </c:pt>
                <c:pt idx="1">
                  <c:v>213</c:v>
                </c:pt>
                <c:pt idx="2">
                  <c:v>151</c:v>
                </c:pt>
                <c:pt idx="3">
                  <c:v>172</c:v>
                </c:pt>
                <c:pt idx="4">
                  <c:v>164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'ESKO bowling'!$C$19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153</c:v>
                </c:pt>
                <c:pt idx="1">
                  <c:v>198</c:v>
                </c:pt>
                <c:pt idx="2">
                  <c:v>151</c:v>
                </c:pt>
                <c:pt idx="3">
                  <c:v>129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'ESKO bowling'!$C$20</c:f>
              <c:strCache>
                <c:ptCount val="1"/>
                <c:pt idx="0">
                  <c:v>Zikmundová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127</c:v>
                </c:pt>
                <c:pt idx="1">
                  <c:v>168</c:v>
                </c:pt>
                <c:pt idx="2">
                  <c:v>128</c:v>
                </c:pt>
                <c:pt idx="3">
                  <c:v>108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'ESKO bowling'!$C$21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1"/>
        </c:ser>
        <c:ser>
          <c:idx val="7"/>
          <c:order val="7"/>
          <c:tx>
            <c:strRef>
              <c:f>'ESKO bowling'!$C$22</c:f>
              <c:strCache>
                <c:ptCount val="1"/>
                <c:pt idx="0">
                  <c:v>Chytková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  <c:pt idx="0">
                  <c:v>138</c:v>
                </c:pt>
                <c:pt idx="1">
                  <c:v>167</c:v>
                </c:pt>
                <c:pt idx="2">
                  <c:v>119</c:v>
                </c:pt>
                <c:pt idx="3">
                  <c:v>181</c:v>
                </c:pt>
                <c:pt idx="4">
                  <c:v>132</c:v>
                </c:pt>
              </c:numCache>
            </c:numRef>
          </c:val>
          <c:smooth val="1"/>
        </c:ser>
        <c:axId val="18394910"/>
        <c:axId val="31336463"/>
      </c:lineChart>
      <c:catAx>
        <c:axId val="183949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336463"/>
        <c:crosses val="autoZero"/>
        <c:auto val="1"/>
        <c:lblOffset val="100"/>
        <c:noMultiLvlLbl val="0"/>
      </c:catAx>
      <c:valAx>
        <c:axId val="31336463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94910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5"/>
          <c:w val="0.86625"/>
          <c:h val="0.969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181</c:v>
                </c:pt>
                <c:pt idx="1">
                  <c:v>168</c:v>
                </c:pt>
                <c:pt idx="2">
                  <c:v>212</c:v>
                </c:pt>
                <c:pt idx="3">
                  <c:v>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84</c:v>
                </c:pt>
                <c:pt idx="1">
                  <c:v>101</c:v>
                </c:pt>
                <c:pt idx="2">
                  <c:v>113</c:v>
                </c:pt>
                <c:pt idx="3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Kožíšková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178</c:v>
                </c:pt>
                <c:pt idx="1">
                  <c:v>167</c:v>
                </c:pt>
                <c:pt idx="2">
                  <c:v>212</c:v>
                </c:pt>
                <c:pt idx="3">
                  <c:v>168</c:v>
                </c:pt>
                <c:pt idx="4">
                  <c:v>131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136</c:v>
                </c:pt>
                <c:pt idx="1">
                  <c:v>178</c:v>
                </c:pt>
                <c:pt idx="2">
                  <c:v>179</c:v>
                </c:pt>
                <c:pt idx="3">
                  <c:v>132</c:v>
                </c:pt>
                <c:pt idx="4">
                  <c:v>162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Chytka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164</c:v>
                </c:pt>
                <c:pt idx="1">
                  <c:v>189</c:v>
                </c:pt>
                <c:pt idx="2">
                  <c:v>119</c:v>
                </c:pt>
                <c:pt idx="3">
                  <c:v>157</c:v>
                </c:pt>
                <c:pt idx="4">
                  <c:v>159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178</c:v>
                </c:pt>
                <c:pt idx="1">
                  <c:v>221</c:v>
                </c:pt>
                <c:pt idx="2">
                  <c:v>200</c:v>
                </c:pt>
                <c:pt idx="3">
                  <c:v>203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Zikmund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167</c:v>
                </c:pt>
                <c:pt idx="1">
                  <c:v>170</c:v>
                </c:pt>
                <c:pt idx="2">
                  <c:v>164</c:v>
                </c:pt>
                <c:pt idx="3">
                  <c:v>148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150</c:v>
                </c:pt>
                <c:pt idx="1">
                  <c:v>213</c:v>
                </c:pt>
                <c:pt idx="2">
                  <c:v>151</c:v>
                </c:pt>
                <c:pt idx="3">
                  <c:v>172</c:v>
                </c:pt>
                <c:pt idx="4">
                  <c:v>164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153</c:v>
                </c:pt>
                <c:pt idx="1">
                  <c:v>198</c:v>
                </c:pt>
                <c:pt idx="2">
                  <c:v>151</c:v>
                </c:pt>
                <c:pt idx="3">
                  <c:v>129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Zikmundová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127</c:v>
                </c:pt>
                <c:pt idx="1">
                  <c:v>168</c:v>
                </c:pt>
                <c:pt idx="2">
                  <c:v>128</c:v>
                </c:pt>
                <c:pt idx="3">
                  <c:v>108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>Soukupová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axId val="13592712"/>
        <c:axId val="55225545"/>
      </c:lineChart>
      <c:catAx>
        <c:axId val="1359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25545"/>
        <c:crosses val="autoZero"/>
        <c:auto val="1"/>
        <c:lblOffset val="100"/>
        <c:noMultiLvlLbl val="0"/>
      </c:catAx>
      <c:valAx>
        <c:axId val="55225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2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2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13</xdr:col>
      <xdr:colOff>95250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5505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showGridLines="0" showRowColHeaders="0" tabSelected="1" zoomScale="175" zoomScaleNormal="175" workbookViewId="0" topLeftCell="B1">
      <selection activeCell="B10" sqref="B10"/>
    </sheetView>
  </sheetViews>
  <sheetFormatPr defaultColWidth="9.140625" defaultRowHeight="12.75"/>
  <cols>
    <col min="1" max="1" width="1.7109375" style="0" customWidth="1"/>
    <col min="2" max="2" width="7.28125" style="0" customWidth="1"/>
    <col min="3" max="3" width="12.57421875" style="0" bestFit="1" customWidth="1"/>
    <col min="4" max="4" width="2.8515625" style="0" customWidth="1"/>
    <col min="7" max="7" width="8.7109375" style="0" customWidth="1"/>
    <col min="8" max="13" width="5.28125" style="0" customWidth="1"/>
    <col min="14" max="14" width="5.140625" style="0" bestFit="1" customWidth="1"/>
    <col min="15" max="15" width="4.140625" style="0" customWidth="1"/>
  </cols>
  <sheetData>
    <row r="1" ht="3.75" customHeight="1"/>
    <row r="2" spans="2:14" ht="7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2:14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</row>
    <row r="5" spans="2:14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</row>
    <row r="6" spans="2:14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</row>
    <row r="7" spans="2:14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</row>
    <row r="8" spans="2:14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7"/>
    </row>
    <row r="9" spans="2:14" ht="24.75" customHeight="1">
      <c r="B9" s="26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2:14" s="1" customFormat="1" ht="22.5">
      <c r="B10" s="8" t="s">
        <v>0</v>
      </c>
      <c r="C10" s="8" t="s">
        <v>1</v>
      </c>
      <c r="D10" s="22" t="s">
        <v>13</v>
      </c>
      <c r="E10" s="23" t="s">
        <v>4</v>
      </c>
      <c r="F10" s="9" t="s">
        <v>5</v>
      </c>
      <c r="G10" s="25" t="s">
        <v>3</v>
      </c>
      <c r="H10" s="22" t="s">
        <v>2</v>
      </c>
      <c r="I10" s="22" t="s">
        <v>6</v>
      </c>
      <c r="J10" s="22" t="s">
        <v>7</v>
      </c>
      <c r="K10" s="22" t="s">
        <v>8</v>
      </c>
      <c r="L10" s="22" t="s">
        <v>9</v>
      </c>
      <c r="M10" s="22" t="s">
        <v>10</v>
      </c>
      <c r="N10" s="10" t="s">
        <v>11</v>
      </c>
    </row>
    <row r="11" spans="2:14" ht="12.75">
      <c r="B11" s="11">
        <f>IF(G11&lt;&gt;"-",RANK(G11,$G$11:$G$22),"x")</f>
        <v>1</v>
      </c>
      <c r="C11" s="24" t="s">
        <v>20</v>
      </c>
      <c r="D11" s="21"/>
      <c r="E11" s="19">
        <v>164.96</v>
      </c>
      <c r="F11" s="12">
        <f>IF(H11&lt;&gt;0,AVERAGE(H11:M11),"-")</f>
        <v>188.83333333333334</v>
      </c>
      <c r="G11" s="13">
        <f>IF(F11&lt;&gt;"-",+F11-E11,"-")</f>
        <v>23.873333333333335</v>
      </c>
      <c r="H11" s="20">
        <v>178</v>
      </c>
      <c r="I11" s="20">
        <v>221</v>
      </c>
      <c r="J11" s="20">
        <v>200</v>
      </c>
      <c r="K11" s="20">
        <v>203</v>
      </c>
      <c r="L11" s="20">
        <v>185</v>
      </c>
      <c r="M11" s="20">
        <v>146</v>
      </c>
      <c r="N11" s="14">
        <f>MAX(H11:M11)</f>
        <v>221</v>
      </c>
    </row>
    <row r="12" spans="2:14" ht="12.75">
      <c r="B12" s="11">
        <f>IF(G12&lt;&gt;"-",RANK(G12,$G$11:$G$22),"x")</f>
        <v>2</v>
      </c>
      <c r="C12" s="24" t="s">
        <v>19</v>
      </c>
      <c r="D12" s="21"/>
      <c r="E12" s="19">
        <v>146.08</v>
      </c>
      <c r="F12" s="12">
        <f>IF(H12&lt;&gt;0,AVERAGE(H12:M12),"-")</f>
        <v>157.5</v>
      </c>
      <c r="G12" s="13">
        <f>IF(F12&lt;&gt;"-",+F12-E12,"-")</f>
        <v>11.419999999999987</v>
      </c>
      <c r="H12" s="20">
        <v>164</v>
      </c>
      <c r="I12" s="20">
        <v>189</v>
      </c>
      <c r="J12" s="20">
        <v>119</v>
      </c>
      <c r="K12" s="20">
        <v>157</v>
      </c>
      <c r="L12" s="20">
        <v>159</v>
      </c>
      <c r="M12" s="20">
        <v>157</v>
      </c>
      <c r="N12" s="14">
        <f>MAX(H12:M12)</f>
        <v>189</v>
      </c>
    </row>
    <row r="13" spans="2:15" ht="12.75">
      <c r="B13" s="11">
        <f>IF(G13&lt;&gt;"-",RANK(G13,$G$11:$G$22),"x")</f>
        <v>3</v>
      </c>
      <c r="C13" s="24" t="s">
        <v>25</v>
      </c>
      <c r="D13" s="21"/>
      <c r="E13" s="19">
        <v>140.89</v>
      </c>
      <c r="F13" s="12">
        <f>IF(H13&lt;&gt;0,AVERAGE(H13:M13),"-")</f>
        <v>149.5</v>
      </c>
      <c r="G13" s="13">
        <f>IF(F13&lt;&gt;"-",+F13-E13,"-")</f>
        <v>8.610000000000014</v>
      </c>
      <c r="H13" s="20">
        <v>138</v>
      </c>
      <c r="I13" s="20">
        <v>167</v>
      </c>
      <c r="J13" s="20">
        <v>119</v>
      </c>
      <c r="K13" s="20">
        <v>181</v>
      </c>
      <c r="L13" s="20">
        <v>132</v>
      </c>
      <c r="M13" s="20">
        <v>160</v>
      </c>
      <c r="N13" s="14">
        <f>MAX(H13:M13)</f>
        <v>181</v>
      </c>
      <c r="O13" s="29">
        <v>201</v>
      </c>
    </row>
    <row r="14" spans="2:15" ht="12.75">
      <c r="B14" s="11">
        <f>IF(G14&lt;&gt;"-",RANK(G14,$G$11:$G$22),"x")</f>
        <v>4</v>
      </c>
      <c r="C14" s="24" t="s">
        <v>17</v>
      </c>
      <c r="D14" s="21"/>
      <c r="E14" s="19">
        <v>171.62</v>
      </c>
      <c r="F14" s="12">
        <f>IF(H14&lt;&gt;0,AVERAGE(H14:M14),"-")</f>
        <v>174.5</v>
      </c>
      <c r="G14" s="13">
        <f>IF(F14&lt;&gt;"-",+F14-E14,"-")</f>
        <v>2.8799999999999955</v>
      </c>
      <c r="H14" s="20">
        <v>178</v>
      </c>
      <c r="I14" s="20">
        <v>167</v>
      </c>
      <c r="J14" s="20">
        <v>212</v>
      </c>
      <c r="K14" s="20">
        <v>168</v>
      </c>
      <c r="L14" s="20">
        <v>131</v>
      </c>
      <c r="M14" s="20">
        <v>191</v>
      </c>
      <c r="N14" s="14">
        <f>MAX(H14:M14)</f>
        <v>212</v>
      </c>
      <c r="O14" s="29">
        <v>232</v>
      </c>
    </row>
    <row r="15" spans="2:15" ht="12.75">
      <c r="B15" s="11">
        <f>IF(G15&lt;&gt;"-",RANK(G15,$G$11:$G$22),"x")</f>
        <v>5</v>
      </c>
      <c r="C15" s="24" t="s">
        <v>24</v>
      </c>
      <c r="D15" s="21"/>
      <c r="E15" s="19">
        <v>138.88</v>
      </c>
      <c r="F15" s="12">
        <f>IF(H15&lt;&gt;0,AVERAGE(H15:M15),"-")</f>
        <v>136.16666666666666</v>
      </c>
      <c r="G15" s="13">
        <f>IF(F15&lt;&gt;"-",+F15-E15,"-")</f>
        <v>-2.7133333333333383</v>
      </c>
      <c r="H15" s="20">
        <v>127</v>
      </c>
      <c r="I15" s="20">
        <v>168</v>
      </c>
      <c r="J15" s="20">
        <v>128</v>
      </c>
      <c r="K15" s="20">
        <v>108</v>
      </c>
      <c r="L15" s="20">
        <v>136</v>
      </c>
      <c r="M15" s="20">
        <v>150</v>
      </c>
      <c r="N15" s="14">
        <f>MAX(H15:M15)</f>
        <v>168</v>
      </c>
      <c r="O15" s="31">
        <v>188</v>
      </c>
    </row>
    <row r="16" spans="2:15" ht="12.75">
      <c r="B16" s="11">
        <f>IF(G16&lt;&gt;"-",RANK(G16,$G$11:$G$22),"x")</f>
        <v>6</v>
      </c>
      <c r="C16" s="24" t="s">
        <v>21</v>
      </c>
      <c r="D16" s="21"/>
      <c r="E16" s="19">
        <v>175.5</v>
      </c>
      <c r="F16" s="12">
        <f>IF(H16&lt;&gt;0,AVERAGE(H16:M16),"-")</f>
        <v>171.66666666666666</v>
      </c>
      <c r="G16" s="13">
        <f>IF(F16&lt;&gt;"-",+F16-E16,"-")</f>
        <v>-3.833333333333343</v>
      </c>
      <c r="H16" s="20">
        <v>167</v>
      </c>
      <c r="I16" s="20">
        <v>170</v>
      </c>
      <c r="J16" s="20">
        <v>164</v>
      </c>
      <c r="K16" s="20">
        <v>148</v>
      </c>
      <c r="L16" s="20">
        <v>221</v>
      </c>
      <c r="M16" s="20">
        <v>160</v>
      </c>
      <c r="N16" s="14">
        <f>MAX(H16:M16)</f>
        <v>221</v>
      </c>
      <c r="O16" s="30"/>
    </row>
    <row r="17" spans="2:15" ht="12.75">
      <c r="B17" s="11">
        <f>IF(G17&lt;&gt;"-",RANK(G17,$G$11:$G$22),"x")</f>
        <v>7</v>
      </c>
      <c r="C17" s="24" t="s">
        <v>18</v>
      </c>
      <c r="D17" s="21"/>
      <c r="E17" s="19">
        <v>163.13</v>
      </c>
      <c r="F17" s="12">
        <f>IF(H17&lt;&gt;0,AVERAGE(H17:M17),"-")</f>
        <v>152.33333333333334</v>
      </c>
      <c r="G17" s="13">
        <f>IF(F17&lt;&gt;"-",+F17-E17,"-")</f>
        <v>-10.796666666666653</v>
      </c>
      <c r="H17" s="20">
        <v>136</v>
      </c>
      <c r="I17" s="20">
        <v>178</v>
      </c>
      <c r="J17" s="20">
        <v>179</v>
      </c>
      <c r="K17" s="20">
        <v>132</v>
      </c>
      <c r="L17" s="20">
        <v>162</v>
      </c>
      <c r="M17" s="20">
        <v>127</v>
      </c>
      <c r="N17" s="14">
        <f>MAX(H17:M17)</f>
        <v>179</v>
      </c>
      <c r="O17" s="29">
        <v>199</v>
      </c>
    </row>
    <row r="18" spans="2:14" ht="12.75">
      <c r="B18" s="11">
        <f>IF(G18&lt;&gt;"-",RANK(G18,$G$11:$G$22),"x")</f>
        <v>8</v>
      </c>
      <c r="C18" s="24" t="s">
        <v>16</v>
      </c>
      <c r="D18" s="21"/>
      <c r="E18" s="19">
        <v>115.08</v>
      </c>
      <c r="F18" s="12">
        <f>IF(H18&lt;&gt;0,AVERAGE(H18:M18),"-")</f>
        <v>103.33333333333333</v>
      </c>
      <c r="G18" s="13">
        <f>IF(F18&lt;&gt;"-",+F18-E18,"-")</f>
        <v>-11.74666666666667</v>
      </c>
      <c r="H18" s="20">
        <v>84</v>
      </c>
      <c r="I18" s="20">
        <v>101</v>
      </c>
      <c r="J18" s="20">
        <v>113</v>
      </c>
      <c r="K18" s="20">
        <v>100</v>
      </c>
      <c r="L18" s="20">
        <v>107</v>
      </c>
      <c r="M18" s="20">
        <v>115</v>
      </c>
      <c r="N18" s="14">
        <f>MAX(H18:M18)</f>
        <v>115</v>
      </c>
    </row>
    <row r="19" spans="2:14" ht="12.75">
      <c r="B19" s="11">
        <f>IF(G19&lt;&gt;"-",RANK(G19,$G$11:$G$22),"x")</f>
        <v>9</v>
      </c>
      <c r="C19" s="24" t="s">
        <v>15</v>
      </c>
      <c r="D19" s="21"/>
      <c r="E19" s="19">
        <v>194.08</v>
      </c>
      <c r="F19" s="12">
        <f>IF(H19&lt;&gt;0,AVERAGE(H19:M19),"-")</f>
        <v>178</v>
      </c>
      <c r="G19" s="13">
        <f>IF(F19&lt;&gt;"-",+F19-E19,"-")</f>
        <v>-16.080000000000013</v>
      </c>
      <c r="H19" s="20">
        <v>181</v>
      </c>
      <c r="I19" s="20">
        <v>168</v>
      </c>
      <c r="J19" s="20">
        <v>212</v>
      </c>
      <c r="K19" s="20">
        <v>179</v>
      </c>
      <c r="L19" s="20">
        <v>148</v>
      </c>
      <c r="M19" s="20">
        <v>180</v>
      </c>
      <c r="N19" s="14">
        <f>MAX(H19:M19)</f>
        <v>212</v>
      </c>
    </row>
    <row r="20" spans="2:14" ht="12.75">
      <c r="B20" s="11">
        <f>IF(G20&lt;&gt;"-",RANK(G20,$G$11:$G$22),"x")</f>
        <v>10</v>
      </c>
      <c r="C20" s="24" t="s">
        <v>23</v>
      </c>
      <c r="D20" s="21"/>
      <c r="E20" s="19">
        <v>171.29</v>
      </c>
      <c r="F20" s="12">
        <f>IF(H20&lt;&gt;0,AVERAGE(H20:M20),"-")</f>
        <v>155.16666666666666</v>
      </c>
      <c r="G20" s="13">
        <f>IF(F20&lt;&gt;"-",+F20-E20,"-")</f>
        <v>-16.123333333333335</v>
      </c>
      <c r="H20" s="20">
        <v>153</v>
      </c>
      <c r="I20" s="20">
        <v>198</v>
      </c>
      <c r="J20" s="20">
        <v>151</v>
      </c>
      <c r="K20" s="20">
        <v>129</v>
      </c>
      <c r="L20" s="20">
        <v>167</v>
      </c>
      <c r="M20" s="20">
        <v>133</v>
      </c>
      <c r="N20" s="14">
        <f>MAX(H20:M20)</f>
        <v>198</v>
      </c>
    </row>
    <row r="21" spans="2:14" ht="12.75">
      <c r="B21" s="11">
        <f>IF(G21&lt;&gt;"-",RANK(G21,$G$11:$G$22),"x")</f>
        <v>11</v>
      </c>
      <c r="C21" s="24" t="s">
        <v>22</v>
      </c>
      <c r="D21" s="21"/>
      <c r="E21" s="19">
        <v>179.83</v>
      </c>
      <c r="F21" s="12">
        <f>IF(H21&lt;&gt;0,AVERAGE(H21:M21),"-")</f>
        <v>163.16666666666666</v>
      </c>
      <c r="G21" s="13">
        <f>IF(F21&lt;&gt;"-",+F21-E21,"-")</f>
        <v>-16.663333333333355</v>
      </c>
      <c r="H21" s="20">
        <v>150</v>
      </c>
      <c r="I21" s="20">
        <v>213</v>
      </c>
      <c r="J21" s="20">
        <v>151</v>
      </c>
      <c r="K21" s="20">
        <v>172</v>
      </c>
      <c r="L21" s="20">
        <v>164</v>
      </c>
      <c r="M21" s="20">
        <v>129</v>
      </c>
      <c r="N21" s="14">
        <f>MAX(H21:M21)</f>
        <v>213</v>
      </c>
    </row>
    <row r="22" spans="2:14" ht="12.75">
      <c r="B22" s="11" t="str">
        <f>IF(G22&lt;&gt;"-",RANK(G22,$G$11:$G$22),"x")</f>
        <v>x</v>
      </c>
      <c r="C22" s="24"/>
      <c r="D22" s="21"/>
      <c r="E22" s="19"/>
      <c r="F22" s="12" t="str">
        <f>IF(H22&lt;&gt;0,AVERAGE(H22:M22),"-")</f>
        <v>-</v>
      </c>
      <c r="G22" s="13" t="str">
        <f>IF(F22&lt;&gt;"-",+F22-E22,"-")</f>
        <v>-</v>
      </c>
      <c r="H22" s="20"/>
      <c r="I22" s="20"/>
      <c r="J22" s="20"/>
      <c r="K22" s="20"/>
      <c r="L22" s="20"/>
      <c r="M22" s="20"/>
      <c r="N22" s="14">
        <f>MAX(H22:M22)</f>
        <v>0</v>
      </c>
    </row>
    <row r="23" spans="2:14" ht="12.75">
      <c r="B23" s="15"/>
      <c r="C23" s="15"/>
      <c r="D23" s="15"/>
      <c r="E23" s="15"/>
      <c r="F23" s="15"/>
      <c r="G23" s="16" t="s">
        <v>12</v>
      </c>
      <c r="H23" s="17">
        <f aca="true" t="shared" si="0" ref="H23:M23">IF(SUM(H11:H22)&gt;0,AVERAGE(H11:H22),"-")</f>
        <v>150.54545454545453</v>
      </c>
      <c r="I23" s="17">
        <f t="shared" si="0"/>
        <v>176.36363636363637</v>
      </c>
      <c r="J23" s="17">
        <f t="shared" si="0"/>
        <v>158.9090909090909</v>
      </c>
      <c r="K23" s="17">
        <f t="shared" si="0"/>
        <v>152.45454545454547</v>
      </c>
      <c r="L23" s="17">
        <f t="shared" si="0"/>
        <v>155.63636363636363</v>
      </c>
      <c r="M23" s="17">
        <f t="shared" si="0"/>
        <v>149.8181818181818</v>
      </c>
      <c r="N23" s="18">
        <f>MAX(N11:N22)</f>
        <v>221</v>
      </c>
    </row>
  </sheetData>
  <sheetProtection selectLockedCells="1"/>
  <mergeCells count="1">
    <mergeCell ref="B9:N9"/>
  </mergeCells>
  <conditionalFormatting sqref="B11:B22">
    <cfRule type="cellIs" priority="1" dxfId="0" operator="lessThanOrEqual" stopIfTrue="1">
      <formula>3</formula>
    </cfRule>
  </conditionalFormatting>
  <conditionalFormatting sqref="N11:N22">
    <cfRule type="cellIs" priority="2" dxfId="1" operator="equal" stopIfTrue="1">
      <formula>$N$23</formula>
    </cfRule>
  </conditionalFormatting>
  <conditionalFormatting sqref="G11:G22">
    <cfRule type="cellIs" priority="3" dxfId="2" operator="greaterThan" stopIfTrue="1">
      <formula>0</formula>
    </cfRule>
    <cfRule type="cellIs" priority="4" dxfId="3" operator="lessThan" stopIfTrue="1">
      <formula>-15</formula>
    </cfRule>
  </conditionalFormatting>
  <conditionalFormatting sqref="H11:M22">
    <cfRule type="cellIs" priority="5" dxfId="4" operator="greaterThanOrEqual" stopIfTrue="1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2011-09-26T15:10:47Z</cp:lastPrinted>
  <dcterms:created xsi:type="dcterms:W3CDTF">2011-04-04T11:51:45Z</dcterms:created>
  <dcterms:modified xsi:type="dcterms:W3CDTF">2011-10-31T19:05:16Z</dcterms:modified>
  <cp:category/>
  <cp:version/>
  <cp:contentType/>
  <cp:contentStatus/>
</cp:coreProperties>
</file>