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  <sheet name="maxmin" sheetId="3" r:id="rId3"/>
  </sheets>
  <definedNames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<sst xmlns="http://schemas.openxmlformats.org/spreadsheetml/2006/main" count="27" uniqueCount="27">
  <si>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</si>
  <si>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</si>
  <si>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</si>
  <si>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</si>
  <si>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</si>
  <si>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</si>
  <si>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</si>
  <si>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</si>
  <si>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</si>
  <si>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</si>
  <si>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</si>
  <si>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</si>
  <si>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</si>
  <si>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Kožíšková</t>
  </si>
  <si>
    <t>Mrviš</t>
  </si>
  <si>
    <t>průměr turnaje</t>
  </si>
  <si>
    <t>dr</t>
  </si>
  <si>
    <t>MIN</t>
  </si>
  <si>
    <t>R</t>
  </si>
  <si>
    <t>25.6.2012 - ESKO MOST BOWLING CUP - soupeřem je tvůj průměr …</t>
  </si>
  <si>
    <t>Jeníček</t>
  </si>
  <si>
    <t>Žofková</t>
  </si>
  <si>
    <t>Mužík</t>
  </si>
  <si>
    <t>Majer</t>
  </si>
  <si>
    <t>Soukupová</t>
  </si>
  <si>
    <t>Šteffek</t>
  </si>
  <si>
    <t>Soukup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</si>
</sst>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i/>
      <sz val="7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1" fillId="3" borderId="5" xfId="0" applyFont="1" applyFill="1" applyBorder="1" applyAlignment="1" applyProtection="1">
      <alignment horizontal="center"/>
      <protection/>
    </xf>
    <xf numFmtId="165" fontId="2" fillId="4" borderId="5" xfId="0" applyNumberFormat="1" applyFont="1" applyFill="1" applyBorder="1" applyAlignment="1" applyProtection="1">
      <alignment horizontal="center"/>
      <protection/>
    </xf>
    <xf numFmtId="165" fontId="1" fillId="3" borderId="5" xfId="0" applyNumberFormat="1" applyFont="1" applyFill="1" applyBorder="1" applyAlignment="1" applyProtection="1">
      <alignment horizontal="right"/>
      <protection/>
    </xf>
    <xf numFmtId="0" fontId="3" fillId="5" borderId="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6" xfId="0" applyFont="1" applyBorder="1" applyAlignment="1" applyProtection="1">
      <alignment/>
      <protection/>
    </xf>
    <xf numFmtId="2" fontId="9" fillId="0" borderId="6" xfId="0" applyNumberFormat="1" applyFont="1" applyBorder="1" applyAlignment="1" applyProtection="1">
      <alignment horizontal="right"/>
      <protection/>
    </xf>
    <xf numFmtId="0" fontId="10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7" xfId="0" applyNumberFormat="1" applyFont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0" fontId="1" fillId="8" borderId="5" xfId="0" applyFont="1" applyFill="1" applyBorder="1" applyAlignment="1" applyProtection="1">
      <alignment horizontal="center" vertical="center"/>
      <protection/>
    </xf>
    <xf numFmtId="0" fontId="3" fillId="9" borderId="5" xfId="0" applyFont="1" applyFill="1" applyBorder="1" applyAlignment="1" applyProtection="1">
      <alignment horizontal="center" vertical="center"/>
      <protection/>
    </xf>
    <xf numFmtId="0" fontId="3" fillId="7" borderId="5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2" fillId="8" borderId="5" xfId="0" applyFont="1" applyFill="1" applyBorder="1" applyAlignment="1">
      <alignment/>
    </xf>
    <xf numFmtId="0" fontId="1" fillId="7" borderId="5" xfId="0" applyFont="1" applyFill="1" applyBorder="1" applyAlignment="1" applyProtection="1">
      <alignment/>
      <protection locked="0"/>
    </xf>
    <xf numFmtId="0" fontId="11" fillId="10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 locked="0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8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"/>
          <c:w val="0.8667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Mužík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172</c:v>
                </c:pt>
                <c:pt idx="1">
                  <c:v>201</c:v>
                </c:pt>
                <c:pt idx="2">
                  <c:v>172</c:v>
                </c:pt>
                <c:pt idx="3">
                  <c:v>191</c:v>
                </c:pt>
                <c:pt idx="4">
                  <c:v>182</c:v>
                </c:pt>
                <c:pt idx="5">
                  <c:v>220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Šteffek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148</c:v>
                </c:pt>
                <c:pt idx="1">
                  <c:v>176</c:v>
                </c:pt>
                <c:pt idx="2">
                  <c:v>148</c:v>
                </c:pt>
                <c:pt idx="3">
                  <c:v>131</c:v>
                </c:pt>
                <c:pt idx="4">
                  <c:v>178</c:v>
                </c:pt>
                <c:pt idx="5">
                  <c:v>192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Soukup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168</c:v>
                </c:pt>
                <c:pt idx="1">
                  <c:v>135</c:v>
                </c:pt>
                <c:pt idx="2">
                  <c:v>138</c:v>
                </c:pt>
                <c:pt idx="3">
                  <c:v>244</c:v>
                </c:pt>
                <c:pt idx="4">
                  <c:v>166</c:v>
                </c:pt>
                <c:pt idx="5">
                  <c:v>153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Majer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162</c:v>
                </c:pt>
                <c:pt idx="1">
                  <c:v>191</c:v>
                </c:pt>
                <c:pt idx="2">
                  <c:v>175</c:v>
                </c:pt>
                <c:pt idx="3">
                  <c:v>146</c:v>
                </c:pt>
                <c:pt idx="4">
                  <c:v>158</c:v>
                </c:pt>
                <c:pt idx="5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Kožíšková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159</c:v>
                </c:pt>
                <c:pt idx="1">
                  <c:v>125</c:v>
                </c:pt>
                <c:pt idx="2">
                  <c:v>155</c:v>
                </c:pt>
                <c:pt idx="3">
                  <c:v>163</c:v>
                </c:pt>
                <c:pt idx="4">
                  <c:v>132</c:v>
                </c:pt>
                <c:pt idx="5">
                  <c:v>176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146</c:v>
                </c:pt>
                <c:pt idx="1">
                  <c:v>152</c:v>
                </c:pt>
                <c:pt idx="2">
                  <c:v>178</c:v>
                </c:pt>
                <c:pt idx="3">
                  <c:v>173</c:v>
                </c:pt>
                <c:pt idx="4">
                  <c:v>145</c:v>
                </c:pt>
                <c:pt idx="5">
                  <c:v>178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193</c:v>
                </c:pt>
                <c:pt idx="1">
                  <c:v>181</c:v>
                </c:pt>
                <c:pt idx="2">
                  <c:v>179</c:v>
                </c:pt>
                <c:pt idx="3">
                  <c:v>183</c:v>
                </c:pt>
                <c:pt idx="4">
                  <c:v>125</c:v>
                </c:pt>
                <c:pt idx="5">
                  <c:v>162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Žofková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151</c:v>
                </c:pt>
                <c:pt idx="1">
                  <c:v>124</c:v>
                </c:pt>
                <c:pt idx="2">
                  <c:v>145</c:v>
                </c:pt>
                <c:pt idx="3">
                  <c:v>137</c:v>
                </c:pt>
                <c:pt idx="4">
                  <c:v>128</c:v>
                </c:pt>
                <c:pt idx="5">
                  <c:v>116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159</c:v>
                </c:pt>
                <c:pt idx="1">
                  <c:v>122</c:v>
                </c:pt>
                <c:pt idx="2">
                  <c:v>158</c:v>
                </c:pt>
                <c:pt idx="3">
                  <c:v>146</c:v>
                </c:pt>
                <c:pt idx="4">
                  <c:v>136</c:v>
                </c:pt>
                <c:pt idx="5">
                  <c:v>162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axId val="66577142"/>
        <c:axId val="62323367"/>
      </c:line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3367"/>
        <c:crosses val="autoZero"/>
        <c:auto val="1"/>
        <c:lblOffset val="100"/>
        <c:noMultiLvlLbl val="0"/>
      </c:catAx>
      <c:valAx>
        <c:axId val="62323367"/>
        <c:scaling>
          <c:orientation val="minMax"/>
          <c:max val="30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Mužík</c:v>
                </c:pt>
                <c:pt idx="1">
                  <c:v>Šteffek</c:v>
                </c:pt>
                <c:pt idx="2">
                  <c:v>Soukup</c:v>
                </c:pt>
                <c:pt idx="3">
                  <c:v>Majer</c:v>
                </c:pt>
                <c:pt idx="4">
                  <c:v>Kožíšková</c:v>
                </c:pt>
                <c:pt idx="5">
                  <c:v>Mrviš</c:v>
                </c:pt>
                <c:pt idx="6">
                  <c:v>Soukupová</c:v>
                </c:pt>
                <c:pt idx="7">
                  <c:v>Žofková</c:v>
                </c:pt>
                <c:pt idx="8">
                  <c:v>Jeníček</c:v>
                </c:pt>
              </c:strCache>
            </c:strRef>
          </c:cat>
          <c:val>
            <c:numRef>
              <c:f>'ESKO bowling'!$N$11:$N$22</c:f>
              <c:numCache>
                <c:ptCount val="12"/>
                <c:pt idx="0">
                  <c:v>220</c:v>
                </c:pt>
                <c:pt idx="1">
                  <c:v>192</c:v>
                </c:pt>
                <c:pt idx="2">
                  <c:v>244</c:v>
                </c:pt>
                <c:pt idx="3">
                  <c:v>191</c:v>
                </c:pt>
                <c:pt idx="4">
                  <c:v>176</c:v>
                </c:pt>
                <c:pt idx="5">
                  <c:v>178</c:v>
                </c:pt>
                <c:pt idx="6">
                  <c:v>193</c:v>
                </c:pt>
                <c:pt idx="7">
                  <c:v>151</c:v>
                </c:pt>
                <c:pt idx="8">
                  <c:v>162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'ESKO bowling'!$C$11:$C$22</c:f>
              <c:strCache>
                <c:ptCount val="12"/>
                <c:pt idx="0">
                  <c:v>Mužík</c:v>
                </c:pt>
                <c:pt idx="1">
                  <c:v>Šteffek</c:v>
                </c:pt>
                <c:pt idx="2">
                  <c:v>Soukup</c:v>
                </c:pt>
                <c:pt idx="3">
                  <c:v>Majer</c:v>
                </c:pt>
                <c:pt idx="4">
                  <c:v>Kožíšková</c:v>
                </c:pt>
                <c:pt idx="5">
                  <c:v>Mrviš</c:v>
                </c:pt>
                <c:pt idx="6">
                  <c:v>Soukupová</c:v>
                </c:pt>
                <c:pt idx="7">
                  <c:v>Žofková</c:v>
                </c:pt>
                <c:pt idx="8">
                  <c:v>Jeníček</c:v>
                </c:pt>
              </c:strCache>
            </c:strRef>
          </c:cat>
          <c:val>
            <c:numRef>
              <c:f>'ESKO bowling'!$O$11:$O$22</c:f>
              <c:numCache>
                <c:ptCount val="12"/>
                <c:pt idx="0">
                  <c:v>172</c:v>
                </c:pt>
                <c:pt idx="1">
                  <c:v>131</c:v>
                </c:pt>
                <c:pt idx="2">
                  <c:v>135</c:v>
                </c:pt>
                <c:pt idx="3">
                  <c:v>146</c:v>
                </c:pt>
                <c:pt idx="4">
                  <c:v>125</c:v>
                </c:pt>
                <c:pt idx="5">
                  <c:v>145</c:v>
                </c:pt>
                <c:pt idx="6">
                  <c:v>125</c:v>
                </c:pt>
                <c:pt idx="7">
                  <c:v>116</c:v>
                </c:pt>
                <c:pt idx="8">
                  <c:v>122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039392"/>
        <c:axId val="15027937"/>
      </c:barChart>
      <c:catAx>
        <c:axId val="24039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27937"/>
        <c:crossesAt val="0"/>
        <c:auto val="1"/>
        <c:lblOffset val="100"/>
        <c:noMultiLvlLbl val="0"/>
      </c:catAx>
      <c:valAx>
        <c:axId val="1502793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39392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showGridLines="0" showRowColHeaders="0" tabSelected="1" zoomScale="160" zoomScaleNormal="160" workbookViewId="0" topLeftCell="A1">
      <selection activeCell="G17" sqref="G17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0"/>
      <c r="P2" s="31"/>
    </row>
    <row r="3" spans="2:16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4"/>
      <c r="P3" s="32"/>
    </row>
    <row r="4" spans="2:16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2"/>
    </row>
    <row r="5" spans="2:16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2"/>
    </row>
    <row r="6" spans="2:16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4"/>
      <c r="P6" s="32"/>
    </row>
    <row r="7" spans="2:16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4"/>
      <c r="P7" s="32"/>
    </row>
    <row r="8" spans="2:16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4"/>
      <c r="P8" s="32"/>
    </row>
    <row r="9" spans="2:16" ht="24.75" customHeight="1">
      <c r="B9" s="40" t="s">
        <v>19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5"/>
      <c r="P9" s="33"/>
    </row>
    <row r="10" spans="2:16" s="1" customFormat="1" ht="22.5">
      <c r="B10" s="25" t="s">
        <v>0</v>
      </c>
      <c r="C10" s="25" t="s">
        <v>1</v>
      </c>
      <c r="D10" s="15" t="s">
        <v>16</v>
      </c>
      <c r="E10" s="16" t="s">
        <v>4</v>
      </c>
      <c r="F10" s="26" t="s">
        <v>5</v>
      </c>
      <c r="G10" s="27" t="s">
        <v>3</v>
      </c>
      <c r="H10" s="15" t="s">
        <v>2</v>
      </c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28" t="s">
        <v>11</v>
      </c>
      <c r="O10" s="28" t="s">
        <v>17</v>
      </c>
      <c r="P10" s="28" t="s">
        <v>18</v>
      </c>
    </row>
    <row r="11" spans="2:16" ht="12.75">
      <c r="B11" s="7">
        <f aca="true" t="shared" si="0" ref="B11:B22">IF(G11&lt;&gt;"-",RANK(G11,$G$11:$G$22),"x")</f>
        <v>7</v>
      </c>
      <c r="C11" s="37" t="s">
        <v>22</v>
      </c>
      <c r="D11" s="14">
        <v>3</v>
      </c>
      <c r="E11" s="12">
        <v>203.19</v>
      </c>
      <c r="F11" s="8">
        <f aca="true" t="shared" si="1" ref="F11:F22">IF(H11&lt;&gt;0,AVERAGE(H11:M11),"-")</f>
        <v>189.66666666666666</v>
      </c>
      <c r="G11" s="9">
        <f aca="true" t="shared" si="2" ref="G11:G22">IF(F11&lt;&gt;"-",+F11-E11,"-")</f>
        <v>-13.52333333333334</v>
      </c>
      <c r="H11" s="13">
        <v>172</v>
      </c>
      <c r="I11" s="13">
        <v>201</v>
      </c>
      <c r="J11" s="13">
        <v>172</v>
      </c>
      <c r="K11" s="13">
        <v>191</v>
      </c>
      <c r="L11" s="13">
        <v>182</v>
      </c>
      <c r="M11" s="13">
        <v>220</v>
      </c>
      <c r="N11" s="10">
        <f aca="true" t="shared" si="3" ref="N11:N22">IF(H11&gt;0,MAX(H11:M11),"")</f>
        <v>220</v>
      </c>
      <c r="O11" s="29">
        <f aca="true" t="shared" si="4" ref="O11:O22">IF(H11&gt;0,MIN(H11:M11),"")</f>
        <v>172</v>
      </c>
      <c r="P11" s="36">
        <f aca="true" t="shared" si="5" ref="P11:P22">IF(H11&gt;0,N11-O11,"")</f>
        <v>48</v>
      </c>
    </row>
    <row r="12" spans="2:16" ht="12.75">
      <c r="B12" s="7">
        <f t="shared" si="0"/>
        <v>9</v>
      </c>
      <c r="C12" s="37" t="s">
        <v>25</v>
      </c>
      <c r="D12" s="14">
        <v>1</v>
      </c>
      <c r="E12" s="12">
        <v>182.07</v>
      </c>
      <c r="F12" s="8">
        <f t="shared" si="1"/>
        <v>162.16666666666666</v>
      </c>
      <c r="G12" s="9">
        <f t="shared" si="2"/>
        <v>-19.903333333333336</v>
      </c>
      <c r="H12" s="13">
        <v>148</v>
      </c>
      <c r="I12" s="13">
        <v>176</v>
      </c>
      <c r="J12" s="13">
        <v>148</v>
      </c>
      <c r="K12" s="13">
        <v>131</v>
      </c>
      <c r="L12" s="13">
        <v>178</v>
      </c>
      <c r="M12" s="13">
        <v>192</v>
      </c>
      <c r="N12" s="10">
        <f t="shared" si="3"/>
        <v>192</v>
      </c>
      <c r="O12" s="29">
        <f t="shared" si="4"/>
        <v>131</v>
      </c>
      <c r="P12" s="36">
        <f t="shared" si="5"/>
        <v>61</v>
      </c>
    </row>
    <row r="13" spans="2:16" ht="12.75">
      <c r="B13" s="7">
        <f t="shared" si="0"/>
        <v>6</v>
      </c>
      <c r="C13" s="37" t="s">
        <v>26</v>
      </c>
      <c r="D13" s="14">
        <v>1</v>
      </c>
      <c r="E13" s="12">
        <v>178.27</v>
      </c>
      <c r="F13" s="8">
        <f t="shared" si="1"/>
        <v>167.33333333333334</v>
      </c>
      <c r="G13" s="9">
        <f t="shared" si="2"/>
        <v>-10.936666666666667</v>
      </c>
      <c r="H13" s="13">
        <v>168</v>
      </c>
      <c r="I13" s="13">
        <v>135</v>
      </c>
      <c r="J13" s="13">
        <v>138</v>
      </c>
      <c r="K13" s="13">
        <v>244</v>
      </c>
      <c r="L13" s="13">
        <v>166</v>
      </c>
      <c r="M13" s="13">
        <v>153</v>
      </c>
      <c r="N13" s="10">
        <f t="shared" si="3"/>
        <v>244</v>
      </c>
      <c r="O13" s="29">
        <f t="shared" si="4"/>
        <v>135</v>
      </c>
      <c r="P13" s="36">
        <f t="shared" si="5"/>
        <v>109</v>
      </c>
    </row>
    <row r="14" spans="2:16" ht="12.75">
      <c r="B14" s="7">
        <f t="shared" si="0"/>
        <v>4</v>
      </c>
      <c r="C14" s="37" t="s">
        <v>23</v>
      </c>
      <c r="D14" s="14">
        <v>1</v>
      </c>
      <c r="E14" s="12">
        <v>172</v>
      </c>
      <c r="F14" s="8">
        <f t="shared" si="1"/>
        <v>167.66666666666666</v>
      </c>
      <c r="G14" s="9">
        <f t="shared" si="2"/>
        <v>-4.333333333333343</v>
      </c>
      <c r="H14" s="13">
        <v>162</v>
      </c>
      <c r="I14" s="13">
        <v>191</v>
      </c>
      <c r="J14" s="13">
        <v>175</v>
      </c>
      <c r="K14" s="13">
        <v>146</v>
      </c>
      <c r="L14" s="13">
        <v>158</v>
      </c>
      <c r="M14" s="13">
        <v>174</v>
      </c>
      <c r="N14" s="10">
        <f t="shared" si="3"/>
        <v>191</v>
      </c>
      <c r="O14" s="29">
        <f t="shared" si="4"/>
        <v>146</v>
      </c>
      <c r="P14" s="36">
        <f t="shared" si="5"/>
        <v>45</v>
      </c>
    </row>
    <row r="15" spans="2:16" ht="12.75">
      <c r="B15" s="7">
        <f t="shared" si="0"/>
        <v>8</v>
      </c>
      <c r="C15" s="37" t="s">
        <v>13</v>
      </c>
      <c r="D15" s="14">
        <v>3</v>
      </c>
      <c r="E15" s="12">
        <v>169.81</v>
      </c>
      <c r="F15" s="8">
        <f t="shared" si="1"/>
        <v>151.66666666666666</v>
      </c>
      <c r="G15" s="9">
        <f t="shared" si="2"/>
        <v>-18.143333333333345</v>
      </c>
      <c r="H15" s="13">
        <v>159</v>
      </c>
      <c r="I15" s="13">
        <v>125</v>
      </c>
      <c r="J15" s="13">
        <v>155</v>
      </c>
      <c r="K15" s="13">
        <v>163</v>
      </c>
      <c r="L15" s="13">
        <v>132</v>
      </c>
      <c r="M15" s="13">
        <v>176</v>
      </c>
      <c r="N15" s="10">
        <f t="shared" si="3"/>
        <v>176</v>
      </c>
      <c r="O15" s="29">
        <f t="shared" si="4"/>
        <v>125</v>
      </c>
      <c r="P15" s="36">
        <f t="shared" si="5"/>
        <v>51</v>
      </c>
    </row>
    <row r="16" spans="2:16" ht="12.75">
      <c r="B16" s="7">
        <f t="shared" si="0"/>
        <v>5</v>
      </c>
      <c r="C16" s="37" t="s">
        <v>14</v>
      </c>
      <c r="D16" s="14">
        <v>1</v>
      </c>
      <c r="E16" s="12">
        <v>167.75</v>
      </c>
      <c r="F16" s="8">
        <f t="shared" si="1"/>
        <v>162</v>
      </c>
      <c r="G16" s="9">
        <f t="shared" si="2"/>
        <v>-5.75</v>
      </c>
      <c r="H16" s="13">
        <v>146</v>
      </c>
      <c r="I16" s="13">
        <v>152</v>
      </c>
      <c r="J16" s="13">
        <v>178</v>
      </c>
      <c r="K16" s="13">
        <v>173</v>
      </c>
      <c r="L16" s="13">
        <v>145</v>
      </c>
      <c r="M16" s="13">
        <v>178</v>
      </c>
      <c r="N16" s="10">
        <f t="shared" si="3"/>
        <v>178</v>
      </c>
      <c r="O16" s="29">
        <f t="shared" si="4"/>
        <v>145</v>
      </c>
      <c r="P16" s="36">
        <f t="shared" si="5"/>
        <v>33</v>
      </c>
    </row>
    <row r="17" spans="2:16" ht="12.75">
      <c r="B17" s="7">
        <f t="shared" si="0"/>
        <v>2</v>
      </c>
      <c r="C17" s="37" t="s">
        <v>24</v>
      </c>
      <c r="D17" s="14">
        <v>1</v>
      </c>
      <c r="E17" s="12">
        <v>165.75</v>
      </c>
      <c r="F17" s="8">
        <f t="shared" si="1"/>
        <v>170.5</v>
      </c>
      <c r="G17" s="9">
        <f t="shared" si="2"/>
        <v>4.75</v>
      </c>
      <c r="H17" s="13">
        <v>193</v>
      </c>
      <c r="I17" s="13">
        <v>181</v>
      </c>
      <c r="J17" s="13">
        <v>179</v>
      </c>
      <c r="K17" s="13">
        <v>183</v>
      </c>
      <c r="L17" s="13">
        <v>125</v>
      </c>
      <c r="M17" s="13">
        <v>162</v>
      </c>
      <c r="N17" s="10">
        <f t="shared" si="3"/>
        <v>193</v>
      </c>
      <c r="O17" s="29">
        <f t="shared" si="4"/>
        <v>125</v>
      </c>
      <c r="P17" s="36">
        <f t="shared" si="5"/>
        <v>68</v>
      </c>
    </row>
    <row r="18" spans="2:16" ht="12.75">
      <c r="B18" s="7">
        <f t="shared" si="0"/>
        <v>3</v>
      </c>
      <c r="C18" s="37" t="s">
        <v>21</v>
      </c>
      <c r="D18" s="14">
        <v>3</v>
      </c>
      <c r="E18" s="12">
        <v>130.97</v>
      </c>
      <c r="F18" s="8">
        <f t="shared" si="1"/>
        <v>133.5</v>
      </c>
      <c r="G18" s="9">
        <f t="shared" si="2"/>
        <v>2.530000000000001</v>
      </c>
      <c r="H18" s="13">
        <v>151</v>
      </c>
      <c r="I18" s="13">
        <v>124</v>
      </c>
      <c r="J18" s="13">
        <v>145</v>
      </c>
      <c r="K18" s="13">
        <v>137</v>
      </c>
      <c r="L18" s="13">
        <v>128</v>
      </c>
      <c r="M18" s="13">
        <v>116</v>
      </c>
      <c r="N18" s="10">
        <f t="shared" si="3"/>
        <v>151</v>
      </c>
      <c r="O18" s="29">
        <f t="shared" si="4"/>
        <v>116</v>
      </c>
      <c r="P18" s="36">
        <f t="shared" si="5"/>
        <v>35</v>
      </c>
    </row>
    <row r="19" spans="2:16" ht="12.75">
      <c r="B19" s="7">
        <f t="shared" si="0"/>
        <v>1</v>
      </c>
      <c r="C19" s="37" t="s">
        <v>20</v>
      </c>
      <c r="D19" s="14">
        <v>3</v>
      </c>
      <c r="E19" s="12">
        <v>129.31</v>
      </c>
      <c r="F19" s="8">
        <f t="shared" si="1"/>
        <v>147.16666666666666</v>
      </c>
      <c r="G19" s="9">
        <f t="shared" si="2"/>
        <v>17.856666666666655</v>
      </c>
      <c r="H19" s="13">
        <v>159</v>
      </c>
      <c r="I19" s="13">
        <v>122</v>
      </c>
      <c r="J19" s="13">
        <v>158</v>
      </c>
      <c r="K19" s="13">
        <v>146</v>
      </c>
      <c r="L19" s="13">
        <v>136</v>
      </c>
      <c r="M19" s="13">
        <v>162</v>
      </c>
      <c r="N19" s="10">
        <f t="shared" si="3"/>
        <v>162</v>
      </c>
      <c r="O19" s="29">
        <f t="shared" si="4"/>
        <v>122</v>
      </c>
      <c r="P19" s="36">
        <f t="shared" si="5"/>
        <v>40</v>
      </c>
    </row>
    <row r="20" spans="2:16" ht="12.75">
      <c r="B20" s="7" t="str">
        <f t="shared" si="0"/>
        <v>x</v>
      </c>
      <c r="C20" s="17"/>
      <c r="D20" s="14"/>
      <c r="E20" s="12"/>
      <c r="F20" s="8" t="str">
        <f t="shared" si="1"/>
        <v>-</v>
      </c>
      <c r="G20" s="9" t="str">
        <f t="shared" si="2"/>
        <v>-</v>
      </c>
      <c r="H20" s="13"/>
      <c r="I20" s="13"/>
      <c r="J20" s="13"/>
      <c r="K20" s="13"/>
      <c r="L20" s="13"/>
      <c r="M20" s="13"/>
      <c r="N20" s="10">
        <f t="shared" si="3"/>
      </c>
      <c r="O20" s="29">
        <f t="shared" si="4"/>
      </c>
      <c r="P20" s="36">
        <f t="shared" si="5"/>
      </c>
    </row>
    <row r="21" spans="2:16" ht="12.75">
      <c r="B21" s="7" t="str">
        <f t="shared" si="0"/>
        <v>x</v>
      </c>
      <c r="C21" s="17"/>
      <c r="D21" s="14"/>
      <c r="E21" s="12"/>
      <c r="F21" s="8" t="str">
        <f t="shared" si="1"/>
        <v>-</v>
      </c>
      <c r="G21" s="9" t="str">
        <f t="shared" si="2"/>
        <v>-</v>
      </c>
      <c r="H21" s="13"/>
      <c r="I21" s="13"/>
      <c r="J21" s="13"/>
      <c r="K21" s="13"/>
      <c r="L21" s="13"/>
      <c r="M21" s="13"/>
      <c r="N21" s="10">
        <f t="shared" si="3"/>
      </c>
      <c r="O21" s="29">
        <f t="shared" si="4"/>
      </c>
      <c r="P21" s="36">
        <f t="shared" si="5"/>
      </c>
    </row>
    <row r="22" spans="2:16" ht="12.75">
      <c r="B22" s="7" t="str">
        <f t="shared" si="0"/>
        <v>x</v>
      </c>
      <c r="C22" s="17"/>
      <c r="D22" s="14"/>
      <c r="E22" s="12"/>
      <c r="F22" s="8" t="str">
        <f t="shared" si="1"/>
        <v>-</v>
      </c>
      <c r="G22" s="9" t="str">
        <f t="shared" si="2"/>
        <v>-</v>
      </c>
      <c r="H22" s="13"/>
      <c r="I22" s="13"/>
      <c r="J22" s="13"/>
      <c r="K22" s="13"/>
      <c r="L22" s="13"/>
      <c r="M22" s="13"/>
      <c r="N22" s="10">
        <f t="shared" si="3"/>
      </c>
      <c r="O22" s="29">
        <f t="shared" si="4"/>
      </c>
      <c r="P22" s="36">
        <f t="shared" si="5"/>
      </c>
    </row>
    <row r="23" spans="2:16" ht="13.5" thickBot="1">
      <c r="B23" s="11"/>
      <c r="C23" s="20">
        <f>AVERAGE(H11:M22)</f>
        <v>161.2962962962963</v>
      </c>
      <c r="D23" s="19" t="s">
        <v>15</v>
      </c>
      <c r="E23" s="21"/>
      <c r="F23" s="22"/>
      <c r="G23" s="23" t="s">
        <v>12</v>
      </c>
      <c r="H23" s="24">
        <f aca="true" t="shared" si="6" ref="H23:M23">IF(SUM(H11:H22)&gt;0,AVERAGE(H11:H22),"-")</f>
        <v>162</v>
      </c>
      <c r="I23" s="24">
        <f t="shared" si="6"/>
        <v>156.33333333333334</v>
      </c>
      <c r="J23" s="24">
        <f t="shared" si="6"/>
        <v>160.88888888888889</v>
      </c>
      <c r="K23" s="24">
        <f t="shared" si="6"/>
        <v>168.22222222222223</v>
      </c>
      <c r="L23" s="24">
        <f t="shared" si="6"/>
        <v>150</v>
      </c>
      <c r="M23" s="24">
        <f t="shared" si="6"/>
        <v>170.33333333333334</v>
      </c>
      <c r="N23" s="38">
        <f>MAX(N11:N22)</f>
        <v>244</v>
      </c>
      <c r="O23" s="38">
        <f>MIN(O11:O22)</f>
        <v>116</v>
      </c>
      <c r="P23" s="38">
        <f>MIN(P11:P22)</f>
        <v>33</v>
      </c>
    </row>
    <row r="25" spans="8:13" ht="12.75">
      <c r="H25" s="18">
        <f aca="true" t="shared" si="7" ref="H25:M25">MAX(H11:H22)</f>
        <v>193</v>
      </c>
      <c r="I25" s="18">
        <f t="shared" si="7"/>
        <v>201</v>
      </c>
      <c r="J25" s="18">
        <f t="shared" si="7"/>
        <v>179</v>
      </c>
      <c r="K25" s="18">
        <f t="shared" si="7"/>
        <v>244</v>
      </c>
      <c r="L25" s="18">
        <f t="shared" si="7"/>
        <v>182</v>
      </c>
      <c r="M25" s="18">
        <f t="shared" si="7"/>
        <v>220</v>
      </c>
    </row>
    <row r="35" spans="8:13" ht="12.75">
      <c r="H35" s="39"/>
      <c r="I35" s="39"/>
      <c r="J35" s="39"/>
      <c r="K35" s="39"/>
      <c r="L35" s="39"/>
      <c r="M35" s="39"/>
    </row>
  </sheetData>
  <sheetProtection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J35 J11:J22">
    <cfRule type="cellIs" priority="2" dxfId="1" operator="lessThanOrEqual" stopIfTrue="1">
      <formula>0</formula>
    </cfRule>
    <cfRule type="cellIs" priority="3" dxfId="2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 K11:K22">
    <cfRule type="cellIs" priority="5" dxfId="1" operator="lessThanOrEqual" stopIfTrue="1">
      <formula>0</formula>
    </cfRule>
    <cfRule type="cellIs" priority="6" dxfId="2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 L11:L22">
    <cfRule type="cellIs" priority="8" dxfId="1" operator="lessThanOrEqual" stopIfTrue="1">
      <formula>0</formula>
    </cfRule>
    <cfRule type="cellIs" priority="9" dxfId="2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 I11:I22">
    <cfRule type="cellIs" priority="11" dxfId="1" operator="lessThanOrEqual" stopIfTrue="1">
      <formula>0</formula>
    </cfRule>
    <cfRule type="cellIs" priority="12" dxfId="2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 H11:H22">
    <cfRule type="cellIs" priority="14" dxfId="1" operator="lessThanOrEqual" stopIfTrue="1">
      <formula>0</formula>
    </cfRule>
    <cfRule type="cellIs" priority="15" dxfId="2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 M11:M22">
    <cfRule type="cellIs" priority="17" dxfId="1" operator="lessThanOrEqual" stopIfTrue="1">
      <formula>0</formula>
    </cfRule>
    <cfRule type="cellIs" priority="18" dxfId="2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4" operator="equal" stopIfTrue="1">
      <formula>$N$23</formula>
    </cfRule>
    <cfRule type="cellIs" priority="21" dxfId="4" operator="equal" stopIfTrue="1">
      <formula>$O$23</formula>
    </cfRule>
    <cfRule type="cellIs" priority="22" dxfId="4" operator="equal" stopIfTrue="1">
      <formula>$P$23</formula>
    </cfRule>
  </conditionalFormatting>
  <conditionalFormatting sqref="G11:G22">
    <cfRule type="cellIs" priority="23" dxfId="5" operator="greaterThanOrEqual" stopIfTrue="1">
      <formula>5</formula>
    </cfRule>
    <cfRule type="cellIs" priority="24" dxfId="6" operator="lessThanOrEqual" stopIfTrue="1">
      <formula>-5</formula>
    </cfRule>
    <cfRule type="cellIs" priority="25" dxfId="7" operator="between" stopIfTrue="1">
      <formula>-5</formula>
      <formula>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2011-09-26T15:10:47Z</cp:lastPrinted>
  <dcterms:created xsi:type="dcterms:W3CDTF">2011-04-04T11:51:45Z</dcterms:created>
  <dcterms:modified xsi:type="dcterms:W3CDTF">2012-06-25T17:36:38Z</dcterms:modified>
  <cp:category/>
  <cp:version/>
  <cp:contentType/>
  <cp:contentStatus/>
</cp:coreProperties>
</file>